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Q18077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<sst xmlns="http://schemas.openxmlformats.org/spreadsheetml/2006/main" count="110" uniqueCount="68">
  <si>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Annual</t>
  </si>
  <si>
    <t>Contract</t>
  </si>
  <si>
    <t>Year 2 PR</t>
  </si>
  <si>
    <t>Year 3 PR</t>
  </si>
  <si>
    <t>Year 4 PR</t>
  </si>
  <si>
    <t>Year 5 PR</t>
  </si>
  <si>
    <t>Line</t>
  </si>
  <si>
    <t>Product Code</t>
  </si>
  <si>
    <t>Quantity: Annual Avg Minimum*</t>
  </si>
  <si>
    <t>Quantity: Annual Avg Maximum</t>
  </si>
  <si>
    <t>Quantity: Contract Avg Minimum</t>
  </si>
  <si>
    <t>Quantity: Contract Avg Maximum</t>
  </si>
  <si>
    <t>Per Order Lead Time</t>
  </si>
  <si>
    <t>Description (each)
Graphics provided in Appendix A</t>
  </si>
  <si>
    <t>Unit Price</t>
  </si>
  <si>
    <t>Total Price
(Quantity * Unit Price)</t>
  </si>
  <si>
    <t>CG</t>
  </si>
  <si>
    <t>Regular Smartrip cards MiFare Plus 2k</t>
  </si>
  <si>
    <t>MiFare DesFire EV 2 (4k)</t>
  </si>
  <si>
    <t>MiFare DesFire EV2  (8k)</t>
  </si>
  <si>
    <t>Other</t>
  </si>
  <si>
    <t>Custom Graphic (50,000 - 99,999)</t>
  </si>
  <si>
    <t>Custom Graphic (10,000-49,999)</t>
  </si>
  <si>
    <t>CP</t>
  </si>
  <si>
    <t>Business/College ID Capability</t>
  </si>
  <si>
    <t>Custom Graphic (1-9,999)</t>
  </si>
  <si>
    <t>MA</t>
  </si>
  <si>
    <t>2,000/year</t>
  </si>
  <si>
    <t>2,500/year</t>
  </si>
  <si>
    <t>MetroAccess Smartcards</t>
  </si>
  <si>
    <t>SFR</t>
  </si>
  <si>
    <t>Stickers, Fobs, Rings</t>
  </si>
  <si>
    <t>New</t>
  </si>
  <si>
    <t>New Fare Product (Undefined)</t>
  </si>
  <si>
    <t>Subtotal</t>
  </si>
  <si>
    <t>Total Direct Expenses</t>
  </si>
  <si>
    <t>Direct Expenses</t>
  </si>
  <si>
    <r>
      <t xml:space="preserve">Postage
 </t>
    </r>
    <r>
      <rPr>
        <sz val="11"/>
        <color indexed="8"/>
        <rFont val="Calibri"/>
        <family val="2"/>
      </rPr>
      <t>● Standard
 ● First Class
 ● Overnight</t>
    </r>
  </si>
  <si>
    <t>Delivery</t>
  </si>
  <si>
    <t>P</t>
  </si>
  <si>
    <t>Personalization</t>
  </si>
  <si>
    <t>G</t>
  </si>
  <si>
    <t>Graphics</t>
  </si>
  <si>
    <t>D</t>
  </si>
  <si>
    <t>Digitization</t>
  </si>
  <si>
    <t>Technology:</t>
  </si>
  <si>
    <t>Adv</t>
  </si>
  <si>
    <t>Advanced solutions</t>
  </si>
  <si>
    <t>BC</t>
  </si>
  <si>
    <t>Bar coding</t>
  </si>
  <si>
    <t>II</t>
  </si>
  <si>
    <t>Instant Issuance</t>
  </si>
  <si>
    <t>Total Estimated Cost</t>
  </si>
  <si>
    <t>* Min/Max range (annual) estimates are provided but not guaranteed.</t>
  </si>
  <si>
    <t>Product Code Legend</t>
  </si>
  <si>
    <t>Custom Graphic</t>
  </si>
  <si>
    <t>College</t>
  </si>
  <si>
    <t>Metro Access</t>
  </si>
  <si>
    <t>PCA</t>
  </si>
  <si>
    <t>Personal Care Assistant</t>
  </si>
  <si>
    <t>Advanced Solution</t>
  </si>
  <si>
    <t>PRICE PROPOSAL</t>
  </si>
  <si>
    <t>Premium Service (For excellerated or Special Circumstance projects) 7 days</t>
  </si>
  <si>
    <t>Premium Factor (For excellerated or Special Circumstance projects) 14 days</t>
  </si>
  <si>
    <t>Premium Factor (For excellerated or Special Circumstance projects) 30 days</t>
  </si>
  <si>
    <t>Discount Factor (For extended projects) 60 days</t>
  </si>
  <si>
    <t>Service</t>
  </si>
  <si>
    <t>SERVICES OPTION: Other than Direct Technology Cost
(Innovative Card Technology, Card integration Solutions, and bar code technology are examples)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</si>
</sst>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164" fontId="0" fillId="0" borderId="13" xfId="42" applyNumberFormat="1" applyFont="1" applyFill="1" applyBorder="1" applyAlignment="1">
      <alignment horizontal="left" vertical="top" wrapText="1"/>
    </xf>
    <xf numFmtId="164" fontId="0" fillId="0" borderId="13" xfId="42" applyNumberFormat="1" applyFont="1" applyFill="1" applyBorder="1" applyAlignment="1">
      <alignment horizontal="right" vertical="top"/>
    </xf>
    <xf numFmtId="44" fontId="0" fillId="0" borderId="13" xfId="44" applyFont="1" applyFill="1" applyBorder="1" applyAlignment="1">
      <alignment horizontal="right" vertical="top"/>
    </xf>
    <xf numFmtId="44" fontId="0" fillId="0" borderId="0" xfId="0" applyNumberFormat="1" applyBorder="1" applyAlignment="1">
      <alignment/>
    </xf>
    <xf numFmtId="44" fontId="0" fillId="0" borderId="0" xfId="44" applyFont="1" applyFill="1" applyBorder="1" applyAlignment="1">
      <alignment horizontal="right" vertical="top"/>
    </xf>
    <xf numFmtId="164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42" applyNumberFormat="1" applyFont="1" applyFill="1" applyBorder="1" applyAlignment="1">
      <alignment horizontal="left" vertical="top"/>
    </xf>
    <xf numFmtId="0" fontId="0" fillId="0" borderId="14" xfId="0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Fill="1" applyBorder="1" applyAlignment="1">
      <alignment vertical="top" wrapText="1"/>
    </xf>
    <xf numFmtId="164" fontId="0" fillId="0" borderId="14" xfId="42" applyNumberFormat="1" applyFont="1" applyFill="1" applyBorder="1" applyAlignment="1">
      <alignment horizontal="right" vertical="top"/>
    </xf>
    <xf numFmtId="44" fontId="0" fillId="0" borderId="14" xfId="44" applyFont="1" applyFill="1" applyBorder="1" applyAlignment="1">
      <alignment horizontal="right" vertical="top"/>
    </xf>
    <xf numFmtId="164" fontId="0" fillId="0" borderId="14" xfId="42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42" applyNumberFormat="1" applyFont="1" applyBorder="1" applyAlignment="1">
      <alignment horizontal="center" vertical="center"/>
    </xf>
    <xf numFmtId="164" fontId="0" fillId="0" borderId="14" xfId="42" applyNumberFormat="1" applyFont="1" applyFill="1" applyBorder="1" applyAlignment="1">
      <alignment horizontal="center" vertical="center"/>
    </xf>
    <xf numFmtId="164" fontId="0" fillId="0" borderId="14" xfId="42" applyNumberFormat="1" applyFont="1" applyFill="1" applyBorder="1" applyAlignment="1">
      <alignment horizontal="left" vertical="top"/>
    </xf>
    <xf numFmtId="164" fontId="0" fillId="0" borderId="16" xfId="42" applyNumberFormat="1" applyFont="1" applyFill="1" applyBorder="1" applyAlignment="1">
      <alignment horizontal="right" vertical="top"/>
    </xf>
    <xf numFmtId="44" fontId="0" fillId="0" borderId="16" xfId="44" applyFont="1" applyFill="1" applyBorder="1" applyAlignment="1">
      <alignment horizontal="right" vertical="top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33" fillId="0" borderId="14" xfId="0" applyFont="1" applyFill="1" applyBorder="1" applyAlignment="1">
      <alignment/>
    </xf>
    <xf numFmtId="164" fontId="0" fillId="0" borderId="16" xfId="42" applyNumberFormat="1" applyFont="1" applyFill="1" applyBorder="1" applyAlignment="1">
      <alignment/>
    </xf>
    <xf numFmtId="44" fontId="0" fillId="0" borderId="16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164" fontId="33" fillId="0" borderId="17" xfId="0" applyNumberFormat="1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4" fontId="0" fillId="0" borderId="17" xfId="44" applyFont="1" applyFill="1" applyBorder="1" applyAlignment="1">
      <alignment/>
    </xf>
    <xf numFmtId="44" fontId="0" fillId="0" borderId="14" xfId="44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33" fillId="33" borderId="16" xfId="0" applyNumberFormat="1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44" fontId="0" fillId="33" borderId="14" xfId="44" applyFont="1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4" fontId="0" fillId="0" borderId="16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0" borderId="16" xfId="42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4" fontId="0" fillId="0" borderId="14" xfId="44" applyFont="1" applyFill="1" applyBorder="1" applyAlignment="1">
      <alignment horizontal="center" vertical="center"/>
    </xf>
    <xf numFmtId="44" fontId="0" fillId="0" borderId="16" xfId="44" applyFont="1" applyBorder="1" applyAlignment="1">
      <alignment vertical="center" wrapText="1"/>
    </xf>
    <xf numFmtId="44" fontId="0" fillId="0" borderId="13" xfId="44" applyFont="1" applyFill="1" applyBorder="1" applyAlignment="1">
      <alignment horizontal="center" vertical="center"/>
    </xf>
    <xf numFmtId="44" fontId="0" fillId="0" borderId="0" xfId="44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14" xfId="42" applyNumberFormat="1" applyFont="1" applyBorder="1" applyAlignment="1">
      <alignment horizontal="right" vertical="top"/>
    </xf>
    <xf numFmtId="164" fontId="33" fillId="0" borderId="14" xfId="42" applyNumberFormat="1" applyFont="1" applyBorder="1" applyAlignment="1">
      <alignment/>
    </xf>
    <xf numFmtId="0" fontId="33" fillId="0" borderId="16" xfId="0" applyFont="1" applyFill="1" applyBorder="1" applyAlignment="1">
      <alignment vertical="center" wrapText="1"/>
    </xf>
    <xf numFmtId="44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64" fontId="0" fillId="0" borderId="17" xfId="42" applyNumberFormat="1" applyFont="1" applyFill="1" applyBorder="1" applyAlignment="1">
      <alignment horizontal="center" vertical="center"/>
    </xf>
    <xf numFmtId="164" fontId="0" fillId="0" borderId="14" xfId="42" applyNumberFormat="1" applyFont="1" applyFill="1" applyBorder="1" applyAlignment="1">
      <alignment horizontal="left" vertical="top" wrapText="1"/>
    </xf>
    <xf numFmtId="164" fontId="0" fillId="0" borderId="16" xfId="42" applyNumberFormat="1" applyFont="1" applyFill="1" applyBorder="1" applyAlignment="1">
      <alignment horizontal="center" vertical="center" wrapText="1"/>
    </xf>
    <xf numFmtId="164" fontId="0" fillId="0" borderId="16" xfId="42" applyNumberFormat="1" applyFont="1" applyFill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164" fontId="0" fillId="0" borderId="13" xfId="42" applyNumberFormat="1" applyFont="1" applyFill="1" applyBorder="1" applyAlignment="1">
      <alignment horizontal="center" vertical="center"/>
    </xf>
    <xf numFmtId="164" fontId="0" fillId="0" borderId="19" xfId="42" applyNumberFormat="1" applyFont="1" applyFill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3" xfId="42" applyNumberFormat="1" applyFont="1" applyBorder="1" applyAlignment="1">
      <alignment horizontal="center" vertical="center"/>
    </xf>
    <xf numFmtId="164" fontId="0" fillId="0" borderId="19" xfId="42" applyNumberFormat="1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3" max="3" width="12.140625" style="0" customWidth="1"/>
    <col min="4" max="4" width="12.421875" style="0" customWidth="1"/>
    <col min="5" max="6" width="11.57421875" style="0" customWidth="1"/>
    <col min="7" max="7" width="10.57421875" style="0" customWidth="1"/>
    <col min="8" max="8" width="28.57421875" style="0" bestFit="1" customWidth="1"/>
    <col min="9" max="12" width="15.28125" style="0" customWidth="1"/>
    <col min="13" max="13" width="14.28125" style="0" bestFit="1" customWidth="1"/>
    <col min="14" max="14" width="15.28125" style="0" bestFit="1" customWidth="1"/>
    <col min="16" max="16" width="15.28125" style="0" bestFit="1" customWidth="1"/>
    <col min="18" max="18" width="15.28125" style="0" bestFit="1" customWidth="1"/>
    <col min="20" max="20" width="15.28125" style="0" bestFit="1" customWidth="1"/>
    <col min="21" max="21" width="14.28125" style="0" bestFit="1" customWidth="1"/>
    <col min="22" max="24" width="15.28125" style="0" bestFit="1" customWidth="1"/>
  </cols>
  <sheetData>
    <row r="1" spans="1:18" ht="24" thickBot="1">
      <c r="A1" s="81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 thickBot="1">
      <c r="A2" s="1"/>
      <c r="B2" s="2"/>
      <c r="C2" s="83" t="s">
        <v>0</v>
      </c>
      <c r="D2" s="84"/>
      <c r="E2" s="83" t="s">
        <v>1</v>
      </c>
      <c r="F2" s="85"/>
      <c r="G2" s="3"/>
      <c r="H2" s="3"/>
      <c r="I2" s="87"/>
      <c r="J2" s="88"/>
      <c r="K2" s="86" t="s">
        <v>2</v>
      </c>
      <c r="L2" s="88"/>
      <c r="M2" s="86" t="s">
        <v>3</v>
      </c>
      <c r="N2" s="88"/>
      <c r="O2" s="86" t="s">
        <v>4</v>
      </c>
      <c r="P2" s="88"/>
      <c r="Q2" s="86" t="s">
        <v>5</v>
      </c>
      <c r="R2" s="88"/>
    </row>
    <row r="3" spans="1:18" ht="15" customHeight="1">
      <c r="A3" s="78" t="s">
        <v>6</v>
      </c>
      <c r="B3" s="78" t="s">
        <v>7</v>
      </c>
      <c r="C3" s="78" t="s">
        <v>8</v>
      </c>
      <c r="D3" s="78" t="s">
        <v>9</v>
      </c>
      <c r="E3" s="78" t="s">
        <v>10</v>
      </c>
      <c r="F3" s="78" t="s">
        <v>11</v>
      </c>
      <c r="G3" s="78" t="s">
        <v>12</v>
      </c>
      <c r="H3" s="78" t="s">
        <v>13</v>
      </c>
      <c r="I3" s="78" t="s">
        <v>14</v>
      </c>
      <c r="J3" s="78" t="s">
        <v>15</v>
      </c>
      <c r="K3" s="78" t="s">
        <v>14</v>
      </c>
      <c r="L3" s="78" t="s">
        <v>15</v>
      </c>
      <c r="M3" s="78" t="s">
        <v>14</v>
      </c>
      <c r="N3" s="78" t="s">
        <v>15</v>
      </c>
      <c r="O3" s="78" t="s">
        <v>14</v>
      </c>
      <c r="P3" s="78" t="s">
        <v>15</v>
      </c>
      <c r="Q3" s="78" t="s">
        <v>14</v>
      </c>
      <c r="R3" s="78" t="s">
        <v>15</v>
      </c>
    </row>
    <row r="4" spans="1:23" ht="49.5" customHeight="1" thickBot="1">
      <c r="A4" s="80"/>
      <c r="B4" s="79"/>
      <c r="C4" s="80"/>
      <c r="D4" s="80"/>
      <c r="E4" s="80"/>
      <c r="F4" s="80"/>
      <c r="G4" s="79"/>
      <c r="H4" s="80"/>
      <c r="I4" s="79"/>
      <c r="J4" s="79"/>
      <c r="K4" s="79"/>
      <c r="L4" s="79"/>
      <c r="M4" s="79"/>
      <c r="N4" s="79"/>
      <c r="O4" s="79"/>
      <c r="P4" s="79"/>
      <c r="Q4" s="79"/>
      <c r="R4" s="79"/>
      <c r="T4" s="4"/>
      <c r="U4" s="4"/>
      <c r="V4" s="4"/>
      <c r="W4" s="4"/>
    </row>
    <row r="5" spans="1:23" ht="30.75" thickBot="1">
      <c r="A5" s="92">
        <v>1</v>
      </c>
      <c r="B5" s="95" t="s">
        <v>16</v>
      </c>
      <c r="C5" s="98">
        <v>100000</v>
      </c>
      <c r="D5" s="89">
        <v>1999999</v>
      </c>
      <c r="E5" s="89">
        <f>+C5*3</f>
        <v>300000</v>
      </c>
      <c r="F5" s="89">
        <f>+D5*3+2</f>
        <v>5999999</v>
      </c>
      <c r="G5" s="89"/>
      <c r="H5" s="5" t="s">
        <v>17</v>
      </c>
      <c r="I5" s="7"/>
      <c r="J5" s="7"/>
      <c r="K5" s="7"/>
      <c r="L5" s="7"/>
      <c r="M5" s="7"/>
      <c r="N5" s="7"/>
      <c r="O5" s="7"/>
      <c r="P5" s="7"/>
      <c r="Q5" s="7"/>
      <c r="R5" s="7"/>
      <c r="T5" s="8"/>
      <c r="U5" s="9"/>
      <c r="V5" s="10"/>
      <c r="W5" s="11"/>
    </row>
    <row r="6" spans="1:23" ht="15.75" thickBot="1">
      <c r="A6" s="93"/>
      <c r="B6" s="96"/>
      <c r="C6" s="99"/>
      <c r="D6" s="90"/>
      <c r="E6" s="90"/>
      <c r="F6" s="90"/>
      <c r="G6" s="90"/>
      <c r="H6" s="12" t="s">
        <v>18</v>
      </c>
      <c r="I6" s="6"/>
      <c r="J6" s="7"/>
      <c r="K6" s="6"/>
      <c r="L6" s="7"/>
      <c r="M6" s="6"/>
      <c r="N6" s="7"/>
      <c r="O6" s="6"/>
      <c r="P6" s="7"/>
      <c r="Q6" s="6"/>
      <c r="R6" s="7"/>
      <c r="T6" s="8"/>
      <c r="U6" s="9"/>
      <c r="V6" s="10"/>
      <c r="W6" s="11"/>
    </row>
    <row r="7" spans="1:23" ht="15.75" thickBot="1">
      <c r="A7" s="93"/>
      <c r="B7" s="96"/>
      <c r="C7" s="99"/>
      <c r="D7" s="90"/>
      <c r="E7" s="90"/>
      <c r="F7" s="90"/>
      <c r="G7" s="90"/>
      <c r="H7" s="12" t="s">
        <v>19</v>
      </c>
      <c r="I7" s="6"/>
      <c r="J7" s="7"/>
      <c r="K7" s="6"/>
      <c r="L7" s="7"/>
      <c r="M7" s="6"/>
      <c r="N7" s="7"/>
      <c r="O7" s="6"/>
      <c r="P7" s="7"/>
      <c r="Q7" s="6"/>
      <c r="R7" s="7"/>
      <c r="T7" s="8"/>
      <c r="U7" s="9"/>
      <c r="V7" s="10"/>
      <c r="W7" s="11"/>
    </row>
    <row r="8" spans="1:23" ht="15.75" thickBot="1">
      <c r="A8" s="94"/>
      <c r="B8" s="97"/>
      <c r="C8" s="100"/>
      <c r="D8" s="91"/>
      <c r="E8" s="91"/>
      <c r="F8" s="91"/>
      <c r="G8" s="91"/>
      <c r="H8" s="13" t="s">
        <v>20</v>
      </c>
      <c r="I8" s="14"/>
      <c r="J8" s="13"/>
      <c r="K8" s="14"/>
      <c r="L8" s="13"/>
      <c r="M8" s="14"/>
      <c r="N8" s="13"/>
      <c r="O8" s="14"/>
      <c r="P8" s="13"/>
      <c r="Q8" s="14"/>
      <c r="R8" s="13"/>
      <c r="T8" s="4"/>
      <c r="U8" s="4"/>
      <c r="V8" s="10"/>
      <c r="W8" s="11"/>
    </row>
    <row r="9" spans="1:23" ht="30.75" thickBot="1">
      <c r="A9" s="92">
        <v>2</v>
      </c>
      <c r="B9" s="92" t="s">
        <v>16</v>
      </c>
      <c r="C9" s="98">
        <v>50000</v>
      </c>
      <c r="D9" s="89">
        <v>99999</v>
      </c>
      <c r="E9" s="89">
        <f>+C9*3</f>
        <v>150000</v>
      </c>
      <c r="F9" s="89">
        <f>+D9*3+2</f>
        <v>299999</v>
      </c>
      <c r="G9" s="89"/>
      <c r="H9" s="15" t="s">
        <v>21</v>
      </c>
      <c r="I9" s="16"/>
      <c r="J9" s="17"/>
      <c r="K9" s="7"/>
      <c r="L9" s="7"/>
      <c r="M9" s="16"/>
      <c r="N9" s="17"/>
      <c r="O9" s="17"/>
      <c r="P9" s="17"/>
      <c r="Q9" s="17"/>
      <c r="R9" s="17"/>
      <c r="T9" s="8"/>
      <c r="U9" s="9"/>
      <c r="V9" s="10"/>
      <c r="W9" s="11"/>
    </row>
    <row r="10" spans="1:23" ht="15.75" thickBot="1">
      <c r="A10" s="93"/>
      <c r="B10" s="93"/>
      <c r="C10" s="99"/>
      <c r="D10" s="90"/>
      <c r="E10" s="90"/>
      <c r="F10" s="90"/>
      <c r="G10" s="90"/>
      <c r="H10" s="12" t="s">
        <v>18</v>
      </c>
      <c r="I10" s="16"/>
      <c r="J10" s="17"/>
      <c r="K10" s="16"/>
      <c r="L10" s="17"/>
      <c r="M10" s="16"/>
      <c r="N10" s="17"/>
      <c r="O10" s="16"/>
      <c r="P10" s="17"/>
      <c r="Q10" s="16"/>
      <c r="R10" s="17"/>
      <c r="T10" s="8"/>
      <c r="U10" s="9"/>
      <c r="V10" s="10"/>
      <c r="W10" s="11"/>
    </row>
    <row r="11" spans="1:23" ht="15.75" thickBot="1">
      <c r="A11" s="93"/>
      <c r="B11" s="93"/>
      <c r="C11" s="99"/>
      <c r="D11" s="90"/>
      <c r="E11" s="90"/>
      <c r="F11" s="90"/>
      <c r="G11" s="90"/>
      <c r="H11" s="12" t="s">
        <v>19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T11" s="8"/>
      <c r="U11" s="9"/>
      <c r="V11" s="10"/>
      <c r="W11" s="11"/>
    </row>
    <row r="12" spans="1:23" ht="15.75" thickBot="1">
      <c r="A12" s="94"/>
      <c r="B12" s="94"/>
      <c r="C12" s="100"/>
      <c r="D12" s="91"/>
      <c r="E12" s="91"/>
      <c r="F12" s="91"/>
      <c r="G12" s="91"/>
      <c r="H12" s="13" t="s">
        <v>20</v>
      </c>
      <c r="I12" s="14"/>
      <c r="J12" s="13"/>
      <c r="K12" s="14"/>
      <c r="L12" s="13"/>
      <c r="M12" s="14"/>
      <c r="N12" s="13"/>
      <c r="O12" s="14"/>
      <c r="P12" s="13"/>
      <c r="Q12" s="14"/>
      <c r="R12" s="13"/>
      <c r="T12" s="4"/>
      <c r="U12" s="4"/>
      <c r="V12" s="10"/>
      <c r="W12" s="11"/>
    </row>
    <row r="13" spans="1:23" ht="30.75" thickBot="1">
      <c r="A13" s="92">
        <v>3</v>
      </c>
      <c r="B13" s="92" t="s">
        <v>16</v>
      </c>
      <c r="C13" s="98">
        <v>10000</v>
      </c>
      <c r="D13" s="89">
        <v>49999</v>
      </c>
      <c r="E13" s="89">
        <f>+C13*3</f>
        <v>30000</v>
      </c>
      <c r="F13" s="89">
        <f>+D13*3+2</f>
        <v>149999</v>
      </c>
      <c r="G13" s="89"/>
      <c r="H13" s="15" t="s">
        <v>22</v>
      </c>
      <c r="I13" s="16"/>
      <c r="J13" s="17"/>
      <c r="K13" s="7"/>
      <c r="L13" s="7"/>
      <c r="M13" s="16"/>
      <c r="N13" s="17"/>
      <c r="O13" s="17"/>
      <c r="P13" s="17"/>
      <c r="Q13" s="17"/>
      <c r="R13" s="17"/>
      <c r="T13" s="8"/>
      <c r="U13" s="9"/>
      <c r="V13" s="10"/>
      <c r="W13" s="11"/>
    </row>
    <row r="14" spans="1:23" ht="15.75" thickBot="1">
      <c r="A14" s="93"/>
      <c r="B14" s="93"/>
      <c r="C14" s="99"/>
      <c r="D14" s="90"/>
      <c r="E14" s="90"/>
      <c r="F14" s="90"/>
      <c r="G14" s="90"/>
      <c r="H14" s="12" t="s">
        <v>18</v>
      </c>
      <c r="I14" s="16"/>
      <c r="J14" s="17"/>
      <c r="K14" s="16"/>
      <c r="L14" s="17"/>
      <c r="M14" s="16"/>
      <c r="N14" s="17"/>
      <c r="O14" s="16"/>
      <c r="P14" s="17"/>
      <c r="Q14" s="16"/>
      <c r="R14" s="17"/>
      <c r="T14" s="8"/>
      <c r="U14" s="9"/>
      <c r="V14" s="10"/>
      <c r="W14" s="11"/>
    </row>
    <row r="15" spans="1:23" ht="15.75" thickBot="1">
      <c r="A15" s="93"/>
      <c r="B15" s="93"/>
      <c r="C15" s="99"/>
      <c r="D15" s="90"/>
      <c r="E15" s="90"/>
      <c r="F15" s="90"/>
      <c r="G15" s="90"/>
      <c r="H15" s="12" t="s">
        <v>19</v>
      </c>
      <c r="I15" s="16"/>
      <c r="J15" s="17"/>
      <c r="K15" s="16"/>
      <c r="L15" s="17"/>
      <c r="M15" s="16"/>
      <c r="N15" s="17"/>
      <c r="O15" s="16"/>
      <c r="P15" s="17"/>
      <c r="Q15" s="16"/>
      <c r="R15" s="17"/>
      <c r="T15" s="8"/>
      <c r="U15" s="9"/>
      <c r="V15" s="10"/>
      <c r="W15" s="11"/>
    </row>
    <row r="16" spans="1:23" ht="15.75" thickBot="1">
      <c r="A16" s="94"/>
      <c r="B16" s="94"/>
      <c r="C16" s="100"/>
      <c r="D16" s="91"/>
      <c r="E16" s="91"/>
      <c r="F16" s="91"/>
      <c r="G16" s="91"/>
      <c r="H16" s="13" t="s">
        <v>20</v>
      </c>
      <c r="I16" s="14"/>
      <c r="J16" s="13"/>
      <c r="K16" s="14"/>
      <c r="L16" s="13"/>
      <c r="M16" s="14"/>
      <c r="N16" s="13"/>
      <c r="O16" s="14"/>
      <c r="P16" s="13"/>
      <c r="Q16" s="14"/>
      <c r="R16" s="13"/>
      <c r="T16" s="4"/>
      <c r="U16" s="4"/>
      <c r="V16" s="10"/>
      <c r="W16" s="11"/>
    </row>
    <row r="17" spans="1:23" ht="30.75" thickBot="1">
      <c r="A17" s="92">
        <v>4</v>
      </c>
      <c r="B17" s="92" t="s">
        <v>23</v>
      </c>
      <c r="C17" s="98">
        <v>223500</v>
      </c>
      <c r="D17" s="98">
        <v>263999</v>
      </c>
      <c r="E17" s="89">
        <f>+C17*3</f>
        <v>670500</v>
      </c>
      <c r="F17" s="89">
        <f>+D17*3+2</f>
        <v>791999</v>
      </c>
      <c r="G17" s="89"/>
      <c r="H17" s="15" t="s">
        <v>24</v>
      </c>
      <c r="I17" s="7"/>
      <c r="J17" s="17"/>
      <c r="K17" s="7"/>
      <c r="L17" s="7"/>
      <c r="M17" s="7"/>
      <c r="N17" s="17"/>
      <c r="O17" s="7"/>
      <c r="P17" s="17"/>
      <c r="Q17" s="7"/>
      <c r="R17" s="17"/>
      <c r="T17" s="8"/>
      <c r="U17" s="9"/>
      <c r="V17" s="10"/>
      <c r="W17" s="11"/>
    </row>
    <row r="18" spans="1:23" ht="15.75" thickBot="1">
      <c r="A18" s="93"/>
      <c r="B18" s="93"/>
      <c r="C18" s="99"/>
      <c r="D18" s="99"/>
      <c r="E18" s="90"/>
      <c r="F18" s="90"/>
      <c r="G18" s="90"/>
      <c r="H18" s="12" t="s">
        <v>18</v>
      </c>
      <c r="I18" s="16"/>
      <c r="J18" s="17"/>
      <c r="K18" s="16"/>
      <c r="L18" s="17"/>
      <c r="M18" s="16"/>
      <c r="N18" s="17"/>
      <c r="O18" s="16"/>
      <c r="P18" s="17"/>
      <c r="Q18" s="16"/>
      <c r="R18" s="17"/>
      <c r="T18" s="8"/>
      <c r="U18" s="9"/>
      <c r="V18" s="10"/>
      <c r="W18" s="11"/>
    </row>
    <row r="19" spans="1:23" ht="15.75" thickBot="1">
      <c r="A19" s="93"/>
      <c r="B19" s="93"/>
      <c r="C19" s="99"/>
      <c r="D19" s="99"/>
      <c r="E19" s="90"/>
      <c r="F19" s="90"/>
      <c r="G19" s="90"/>
      <c r="H19" s="12" t="s">
        <v>19</v>
      </c>
      <c r="I19" s="16"/>
      <c r="J19" s="17"/>
      <c r="K19" s="16"/>
      <c r="L19" s="17"/>
      <c r="M19" s="16"/>
      <c r="N19" s="17"/>
      <c r="O19" s="16"/>
      <c r="P19" s="17"/>
      <c r="Q19" s="16"/>
      <c r="R19" s="17"/>
      <c r="T19" s="8"/>
      <c r="U19" s="9"/>
      <c r="V19" s="10"/>
      <c r="W19" s="11"/>
    </row>
    <row r="20" spans="1:23" ht="15.75" thickBot="1">
      <c r="A20" s="94"/>
      <c r="B20" s="94"/>
      <c r="C20" s="100"/>
      <c r="D20" s="100"/>
      <c r="E20" s="91"/>
      <c r="F20" s="91"/>
      <c r="G20" s="91"/>
      <c r="H20" s="13" t="s">
        <v>20</v>
      </c>
      <c r="I20" s="14"/>
      <c r="J20" s="13"/>
      <c r="K20" s="14"/>
      <c r="L20" s="13"/>
      <c r="M20" s="14"/>
      <c r="N20" s="13"/>
      <c r="O20" s="14"/>
      <c r="P20" s="13"/>
      <c r="Q20" s="14"/>
      <c r="R20" s="13"/>
      <c r="T20" s="4"/>
      <c r="U20" s="4"/>
      <c r="V20" s="10"/>
      <c r="W20" s="11"/>
    </row>
    <row r="21" spans="1:23" ht="15.75" thickBot="1">
      <c r="A21" s="92">
        <v>5</v>
      </c>
      <c r="B21" s="92" t="s">
        <v>16</v>
      </c>
      <c r="C21" s="98">
        <v>1</v>
      </c>
      <c r="D21" s="89">
        <v>9999</v>
      </c>
      <c r="E21" s="89">
        <v>1</v>
      </c>
      <c r="F21" s="89">
        <f>+D21*3+2</f>
        <v>29999</v>
      </c>
      <c r="G21" s="89"/>
      <c r="H21" s="18" t="s">
        <v>25</v>
      </c>
      <c r="I21" s="16"/>
      <c r="J21" s="17"/>
      <c r="K21" s="7"/>
      <c r="L21" s="7"/>
      <c r="M21" s="7"/>
      <c r="N21" s="7"/>
      <c r="O21" s="17"/>
      <c r="P21" s="17"/>
      <c r="Q21" s="17"/>
      <c r="R21" s="17"/>
      <c r="T21" s="8"/>
      <c r="U21" s="9"/>
      <c r="V21" s="10"/>
      <c r="W21" s="11"/>
    </row>
    <row r="22" spans="1:23" ht="15.75" thickBot="1">
      <c r="A22" s="93"/>
      <c r="B22" s="93"/>
      <c r="C22" s="99"/>
      <c r="D22" s="90"/>
      <c r="E22" s="90"/>
      <c r="F22" s="90"/>
      <c r="G22" s="90"/>
      <c r="H22" s="12" t="s">
        <v>18</v>
      </c>
      <c r="I22" s="16"/>
      <c r="J22" s="17"/>
      <c r="K22" s="16"/>
      <c r="L22" s="17"/>
      <c r="M22" s="16"/>
      <c r="N22" s="17"/>
      <c r="O22" s="16"/>
      <c r="P22" s="17"/>
      <c r="Q22" s="16"/>
      <c r="R22" s="17"/>
      <c r="T22" s="8"/>
      <c r="U22" s="9"/>
      <c r="V22" s="10"/>
      <c r="W22" s="11"/>
    </row>
    <row r="23" spans="1:23" ht="15.75" thickBot="1">
      <c r="A23" s="93"/>
      <c r="B23" s="93"/>
      <c r="C23" s="99"/>
      <c r="D23" s="90"/>
      <c r="E23" s="90"/>
      <c r="F23" s="90"/>
      <c r="G23" s="90"/>
      <c r="H23" s="12" t="s">
        <v>19</v>
      </c>
      <c r="I23" s="16"/>
      <c r="J23" s="17"/>
      <c r="K23" s="16"/>
      <c r="L23" s="17"/>
      <c r="M23" s="16"/>
      <c r="N23" s="17"/>
      <c r="O23" s="16"/>
      <c r="P23" s="17"/>
      <c r="Q23" s="16"/>
      <c r="R23" s="17"/>
      <c r="T23" s="8"/>
      <c r="U23" s="9"/>
      <c r="V23" s="10"/>
      <c r="W23" s="11"/>
    </row>
    <row r="24" spans="1:23" ht="15.75" thickBot="1">
      <c r="A24" s="94"/>
      <c r="B24" s="94"/>
      <c r="C24" s="100"/>
      <c r="D24" s="91"/>
      <c r="E24" s="91"/>
      <c r="F24" s="91"/>
      <c r="G24" s="91"/>
      <c r="H24" s="13" t="s">
        <v>20</v>
      </c>
      <c r="I24" s="14"/>
      <c r="J24" s="13"/>
      <c r="K24" s="14"/>
      <c r="L24" s="13"/>
      <c r="M24" s="14"/>
      <c r="N24" s="13"/>
      <c r="O24" s="14"/>
      <c r="P24" s="13"/>
      <c r="Q24" s="14"/>
      <c r="R24" s="13"/>
      <c r="T24" s="4"/>
      <c r="U24" s="4"/>
      <c r="V24" s="10"/>
      <c r="W24" s="11"/>
    </row>
    <row r="25" spans="1:23" ht="15.75" thickBot="1">
      <c r="A25" s="92">
        <v>6</v>
      </c>
      <c r="B25" s="92" t="s">
        <v>26</v>
      </c>
      <c r="C25" s="98" t="s">
        <v>27</v>
      </c>
      <c r="D25" s="89" t="s">
        <v>28</v>
      </c>
      <c r="E25" s="89">
        <v>6000</v>
      </c>
      <c r="F25" s="89">
        <f>2500*3</f>
        <v>7500</v>
      </c>
      <c r="G25" s="89"/>
      <c r="H25" s="15" t="s">
        <v>29</v>
      </c>
      <c r="I25" s="7"/>
      <c r="J25" s="17"/>
      <c r="K25" s="7"/>
      <c r="L25" s="7"/>
      <c r="M25" s="7"/>
      <c r="N25" s="17"/>
      <c r="O25" s="7"/>
      <c r="P25" s="17"/>
      <c r="Q25" s="7"/>
      <c r="R25" s="17"/>
      <c r="T25" s="8"/>
      <c r="U25" s="9"/>
      <c r="V25" s="10"/>
      <c r="W25" s="11"/>
    </row>
    <row r="26" spans="1:23" ht="15.75" thickBot="1">
      <c r="A26" s="93"/>
      <c r="B26" s="93"/>
      <c r="C26" s="99"/>
      <c r="D26" s="90"/>
      <c r="E26" s="90"/>
      <c r="F26" s="90"/>
      <c r="G26" s="90"/>
      <c r="H26" s="12" t="s">
        <v>18</v>
      </c>
      <c r="I26" s="16"/>
      <c r="J26" s="17"/>
      <c r="K26" s="16"/>
      <c r="L26" s="17"/>
      <c r="M26" s="16"/>
      <c r="N26" s="17"/>
      <c r="O26" s="16"/>
      <c r="P26" s="17"/>
      <c r="Q26" s="16"/>
      <c r="R26" s="17"/>
      <c r="T26" s="8"/>
      <c r="U26" s="9"/>
      <c r="V26" s="10"/>
      <c r="W26" s="11"/>
    </row>
    <row r="27" spans="1:23" ht="15.75" thickBot="1">
      <c r="A27" s="94"/>
      <c r="B27" s="94"/>
      <c r="C27" s="100"/>
      <c r="D27" s="91"/>
      <c r="E27" s="91"/>
      <c r="F27" s="91"/>
      <c r="G27" s="91"/>
      <c r="H27" s="12" t="s">
        <v>19</v>
      </c>
      <c r="I27" s="16"/>
      <c r="J27" s="17"/>
      <c r="K27" s="16"/>
      <c r="L27" s="17"/>
      <c r="M27" s="16"/>
      <c r="N27" s="17"/>
      <c r="O27" s="16"/>
      <c r="P27" s="17"/>
      <c r="Q27" s="16"/>
      <c r="R27" s="17"/>
      <c r="T27" s="8"/>
      <c r="U27" s="9"/>
      <c r="V27" s="10"/>
      <c r="W27" s="11"/>
    </row>
    <row r="28" spans="1:23" ht="15.75" thickBot="1">
      <c r="A28" s="19">
        <v>7</v>
      </c>
      <c r="B28" s="20" t="s">
        <v>30</v>
      </c>
      <c r="C28" s="21">
        <v>100</v>
      </c>
      <c r="D28" s="22">
        <v>100000</v>
      </c>
      <c r="E28" s="22">
        <v>100</v>
      </c>
      <c r="F28" s="22">
        <v>300000</v>
      </c>
      <c r="G28" s="22"/>
      <c r="H28" s="23" t="s">
        <v>31</v>
      </c>
      <c r="I28" s="24"/>
      <c r="J28" s="25"/>
      <c r="K28" s="25"/>
      <c r="L28" s="17"/>
      <c r="M28" s="25"/>
      <c r="N28" s="25"/>
      <c r="O28" s="25"/>
      <c r="P28" s="25"/>
      <c r="Q28" s="25"/>
      <c r="R28" s="25"/>
      <c r="T28" s="8"/>
      <c r="U28" s="9"/>
      <c r="V28" s="10"/>
      <c r="W28" s="11"/>
    </row>
    <row r="29" spans="1:23" ht="45.75" thickBot="1">
      <c r="A29" s="19"/>
      <c r="B29" s="20"/>
      <c r="C29" s="21"/>
      <c r="D29" s="22"/>
      <c r="E29" s="71"/>
      <c r="F29" s="71"/>
      <c r="G29" s="71"/>
      <c r="H29" s="72" t="s">
        <v>62</v>
      </c>
      <c r="I29" s="73"/>
      <c r="J29" s="25"/>
      <c r="K29" s="25"/>
      <c r="L29" s="25"/>
      <c r="M29" s="25"/>
      <c r="N29" s="25"/>
      <c r="O29" s="25"/>
      <c r="P29" s="25"/>
      <c r="Q29" s="25"/>
      <c r="R29" s="25"/>
      <c r="T29" s="8"/>
      <c r="U29" s="9"/>
      <c r="V29" s="10"/>
      <c r="W29" s="11"/>
    </row>
    <row r="30" spans="1:23" ht="45.75" thickBot="1">
      <c r="A30" s="19"/>
      <c r="B30" s="20"/>
      <c r="C30" s="21"/>
      <c r="D30" s="22"/>
      <c r="E30" s="71"/>
      <c r="F30" s="71"/>
      <c r="G30" s="71"/>
      <c r="H30" s="72" t="s">
        <v>63</v>
      </c>
      <c r="I30" s="73"/>
      <c r="J30" s="25"/>
      <c r="K30" s="25"/>
      <c r="L30" s="25"/>
      <c r="M30" s="25"/>
      <c r="N30" s="25"/>
      <c r="O30" s="25"/>
      <c r="P30" s="25"/>
      <c r="Q30" s="25"/>
      <c r="R30" s="25"/>
      <c r="T30" s="8"/>
      <c r="U30" s="9"/>
      <c r="V30" s="10"/>
      <c r="W30" s="11"/>
    </row>
    <row r="31" spans="1:23" ht="45.75" thickBot="1">
      <c r="A31" s="19"/>
      <c r="B31" s="20"/>
      <c r="C31" s="21"/>
      <c r="D31" s="22"/>
      <c r="E31" s="71"/>
      <c r="F31" s="71"/>
      <c r="G31" s="71"/>
      <c r="H31" s="72" t="s">
        <v>64</v>
      </c>
      <c r="I31" s="73"/>
      <c r="J31" s="25"/>
      <c r="K31" s="25"/>
      <c r="L31" s="25"/>
      <c r="M31" s="25"/>
      <c r="N31" s="25"/>
      <c r="O31" s="25"/>
      <c r="P31" s="25"/>
      <c r="Q31" s="25"/>
      <c r="R31" s="25"/>
      <c r="T31" s="8"/>
      <c r="U31" s="9"/>
      <c r="V31" s="10"/>
      <c r="W31" s="11"/>
    </row>
    <row r="32" spans="1:23" ht="30.75" thickBot="1">
      <c r="A32" s="19"/>
      <c r="B32" s="20"/>
      <c r="C32" s="21"/>
      <c r="D32" s="22"/>
      <c r="E32" s="71"/>
      <c r="F32" s="71"/>
      <c r="G32" s="71"/>
      <c r="H32" s="72" t="s">
        <v>65</v>
      </c>
      <c r="I32" s="74"/>
      <c r="J32" s="25"/>
      <c r="K32" s="25"/>
      <c r="L32" s="25"/>
      <c r="M32" s="25"/>
      <c r="N32" s="25"/>
      <c r="O32" s="25"/>
      <c r="P32" s="25"/>
      <c r="Q32" s="25"/>
      <c r="R32" s="25"/>
      <c r="T32" s="8"/>
      <c r="U32" s="9"/>
      <c r="V32" s="10"/>
      <c r="W32" s="11"/>
    </row>
    <row r="33" spans="1:23" ht="15.75" thickBot="1">
      <c r="A33" s="26">
        <v>8</v>
      </c>
      <c r="B33" s="27" t="s">
        <v>32</v>
      </c>
      <c r="C33" s="28"/>
      <c r="D33" s="29"/>
      <c r="E33" s="29"/>
      <c r="F33" s="29"/>
      <c r="G33" s="29"/>
      <c r="H33" s="30" t="s">
        <v>33</v>
      </c>
      <c r="I33" s="24"/>
      <c r="J33" s="25"/>
      <c r="K33" s="24"/>
      <c r="L33" s="25"/>
      <c r="M33" s="24"/>
      <c r="N33" s="25"/>
      <c r="O33" s="24"/>
      <c r="P33" s="25"/>
      <c r="Q33" s="24"/>
      <c r="R33" s="25"/>
      <c r="T33" s="8"/>
      <c r="U33" s="9"/>
      <c r="V33" s="10"/>
      <c r="W33" s="11"/>
    </row>
    <row r="34" spans="1:23" ht="15.75" thickBot="1">
      <c r="A34" s="26"/>
      <c r="B34" s="27"/>
      <c r="C34" s="31"/>
      <c r="D34" s="31"/>
      <c r="E34" s="31"/>
      <c r="F34" s="31"/>
      <c r="G34" s="31"/>
      <c r="H34" s="32" t="s">
        <v>34</v>
      </c>
      <c r="I34" s="33"/>
      <c r="J34" s="34"/>
      <c r="K34" s="33"/>
      <c r="L34" s="34"/>
      <c r="M34" s="33"/>
      <c r="N34" s="34"/>
      <c r="O34" s="33"/>
      <c r="P34" s="34"/>
      <c r="Q34" s="33"/>
      <c r="R34" s="34"/>
      <c r="T34" s="8"/>
      <c r="U34" s="35"/>
      <c r="V34" s="10"/>
      <c r="W34" s="11"/>
    </row>
    <row r="35" spans="1:23" ht="15.75" thickBot="1">
      <c r="A35" s="26"/>
      <c r="B35" s="27"/>
      <c r="C35" s="36">
        <f>+C28+C21+C17+C13+C9+C5</f>
        <v>383601</v>
      </c>
      <c r="D35" s="36">
        <f>+D28+D21+D17+D13+D9+D5</f>
        <v>2523995</v>
      </c>
      <c r="E35" s="36"/>
      <c r="F35" s="36"/>
      <c r="G35" s="36"/>
      <c r="H35" s="37" t="s">
        <v>35</v>
      </c>
      <c r="I35" s="38"/>
      <c r="J35" s="39"/>
      <c r="K35" s="38"/>
      <c r="L35" s="39"/>
      <c r="M35" s="38"/>
      <c r="N35" s="39"/>
      <c r="O35" s="38"/>
      <c r="P35" s="39"/>
      <c r="Q35" s="38"/>
      <c r="R35" s="39"/>
      <c r="T35" s="8"/>
      <c r="U35" s="35"/>
      <c r="V35" s="35"/>
      <c r="W35" s="35"/>
    </row>
    <row r="36" spans="1:23" ht="15.75" thickBot="1">
      <c r="A36" s="40"/>
      <c r="B36" s="41"/>
      <c r="C36" s="42"/>
      <c r="D36" s="42"/>
      <c r="E36" s="42"/>
      <c r="F36" s="42"/>
      <c r="G36" s="42"/>
      <c r="H36" s="43"/>
      <c r="I36" s="44"/>
      <c r="J36" s="44"/>
      <c r="K36" s="44"/>
      <c r="L36" s="44"/>
      <c r="M36" s="44"/>
      <c r="N36" s="44"/>
      <c r="O36" s="44"/>
      <c r="P36" s="44"/>
      <c r="Q36" s="44"/>
      <c r="R36" s="44"/>
      <c r="T36" s="4"/>
      <c r="U36" s="4"/>
      <c r="V36" s="4"/>
      <c r="W36" s="4"/>
    </row>
    <row r="37" spans="1:18" ht="15.75" thickBot="1">
      <c r="A37" s="26"/>
      <c r="B37" s="26"/>
      <c r="C37" s="13"/>
      <c r="D37" s="45"/>
      <c r="E37" s="45"/>
      <c r="F37" s="45"/>
      <c r="G37" s="45"/>
      <c r="H37" s="46" t="s">
        <v>36</v>
      </c>
      <c r="I37" s="45"/>
      <c r="J37" s="45"/>
      <c r="K37" s="45"/>
      <c r="L37" s="47"/>
      <c r="M37" s="45"/>
      <c r="N37" s="47"/>
      <c r="O37" s="45"/>
      <c r="P37" s="45"/>
      <c r="Q37" s="45"/>
      <c r="R37" s="45"/>
    </row>
    <row r="38" spans="1:24" ht="60.75" thickBot="1">
      <c r="A38" s="48">
        <v>9</v>
      </c>
      <c r="B38" s="26"/>
      <c r="C38" s="49">
        <v>1</v>
      </c>
      <c r="D38" s="50">
        <f>235000</f>
        <v>235000</v>
      </c>
      <c r="E38" s="50">
        <v>1</v>
      </c>
      <c r="F38" s="50">
        <f>+D38*3</f>
        <v>705000</v>
      </c>
      <c r="G38" s="50"/>
      <c r="H38" s="51" t="s">
        <v>37</v>
      </c>
      <c r="I38" s="52"/>
      <c r="J38" s="53"/>
      <c r="K38" s="52"/>
      <c r="L38" s="54"/>
      <c r="M38" s="52"/>
      <c r="N38" s="53"/>
      <c r="O38" s="52"/>
      <c r="P38" s="53"/>
      <c r="Q38" s="52"/>
      <c r="R38" s="53"/>
      <c r="T38" s="55"/>
      <c r="U38" s="8"/>
      <c r="V38" s="10"/>
      <c r="W38" s="11"/>
      <c r="X38" s="4"/>
    </row>
    <row r="39" spans="1:24" ht="15.75" thickBot="1">
      <c r="A39" s="26">
        <v>10</v>
      </c>
      <c r="B39" s="26"/>
      <c r="C39" s="13">
        <v>1</v>
      </c>
      <c r="D39" s="50">
        <f>235000</f>
        <v>235000</v>
      </c>
      <c r="E39" s="50">
        <v>1</v>
      </c>
      <c r="F39" s="50">
        <f>+D39*3</f>
        <v>705000</v>
      </c>
      <c r="G39" s="50"/>
      <c r="H39" s="51" t="s">
        <v>38</v>
      </c>
      <c r="I39" s="53"/>
      <c r="J39" s="53"/>
      <c r="K39" s="53"/>
      <c r="L39" s="17"/>
      <c r="M39" s="53"/>
      <c r="N39" s="53"/>
      <c r="O39" s="53"/>
      <c r="P39" s="53"/>
      <c r="Q39" s="53"/>
      <c r="R39" s="53"/>
      <c r="T39" s="55"/>
      <c r="U39" s="8"/>
      <c r="V39" s="10"/>
      <c r="W39" s="11"/>
      <c r="X39" s="4"/>
    </row>
    <row r="40" spans="1:24" ht="90.75" thickBot="1">
      <c r="A40" s="56">
        <v>11</v>
      </c>
      <c r="B40" s="75" t="s">
        <v>66</v>
      </c>
      <c r="C40" s="33"/>
      <c r="D40" s="76"/>
      <c r="E40" s="76"/>
      <c r="F40" s="76"/>
      <c r="G40" s="76"/>
      <c r="H40" s="77" t="s">
        <v>67</v>
      </c>
      <c r="I40" s="34"/>
      <c r="J40" s="34"/>
      <c r="K40" s="34"/>
      <c r="L40" s="52"/>
      <c r="M40" s="34"/>
      <c r="N40" s="52"/>
      <c r="O40" s="34"/>
      <c r="P40" s="52"/>
      <c r="Q40" s="34"/>
      <c r="R40" s="52"/>
      <c r="T40" s="58"/>
      <c r="U40" s="4"/>
      <c r="V40" s="8"/>
      <c r="W40" s="11"/>
      <c r="X40" s="4"/>
    </row>
    <row r="41" spans="1:24" ht="15.75" thickBot="1">
      <c r="A41" s="26">
        <v>12</v>
      </c>
      <c r="B41" s="26" t="s">
        <v>39</v>
      </c>
      <c r="C41" s="59">
        <v>1</v>
      </c>
      <c r="D41" s="59">
        <v>300000</v>
      </c>
      <c r="E41" s="59">
        <v>1</v>
      </c>
      <c r="F41" s="59">
        <f>+D41*3</f>
        <v>900000</v>
      </c>
      <c r="G41" s="59"/>
      <c r="H41" s="14" t="s">
        <v>40</v>
      </c>
      <c r="I41" s="53"/>
      <c r="J41" s="53"/>
      <c r="K41" s="53"/>
      <c r="L41" s="7"/>
      <c r="M41" s="53"/>
      <c r="N41" s="53"/>
      <c r="O41" s="53"/>
      <c r="P41" s="53"/>
      <c r="Q41" s="53"/>
      <c r="R41" s="53"/>
      <c r="T41" s="55"/>
      <c r="U41" s="4"/>
      <c r="V41" s="10"/>
      <c r="W41" s="11"/>
      <c r="X41" s="4"/>
    </row>
    <row r="42" spans="1:24" ht="15.75" thickBot="1">
      <c r="A42" s="26">
        <v>13</v>
      </c>
      <c r="B42" s="26" t="s">
        <v>41</v>
      </c>
      <c r="C42" s="59">
        <v>1</v>
      </c>
      <c r="D42" s="59">
        <v>300000</v>
      </c>
      <c r="E42" s="59">
        <v>1</v>
      </c>
      <c r="F42" s="59">
        <f>+D42*3</f>
        <v>900000</v>
      </c>
      <c r="G42" s="59"/>
      <c r="H42" s="14" t="s">
        <v>42</v>
      </c>
      <c r="I42" s="53"/>
      <c r="J42" s="53"/>
      <c r="K42" s="53"/>
      <c r="L42" s="7"/>
      <c r="M42" s="53"/>
      <c r="N42" s="53"/>
      <c r="O42" s="53"/>
      <c r="P42" s="53"/>
      <c r="Q42" s="53"/>
      <c r="R42" s="53"/>
      <c r="T42" s="55"/>
      <c r="U42" s="4"/>
      <c r="V42" s="10"/>
      <c r="W42" s="11"/>
      <c r="X42" s="4"/>
    </row>
    <row r="43" spans="1:24" ht="15.75" thickBot="1">
      <c r="A43" s="26">
        <v>14</v>
      </c>
      <c r="B43" s="26" t="s">
        <v>43</v>
      </c>
      <c r="C43" s="59">
        <v>1</v>
      </c>
      <c r="D43" s="59">
        <v>500000</v>
      </c>
      <c r="E43" s="59">
        <v>1</v>
      </c>
      <c r="F43" s="59">
        <f>+D43*3</f>
        <v>1500000</v>
      </c>
      <c r="G43" s="59"/>
      <c r="H43" s="14" t="s">
        <v>44</v>
      </c>
      <c r="I43" s="53"/>
      <c r="J43" s="53"/>
      <c r="K43" s="53"/>
      <c r="L43" s="17"/>
      <c r="M43" s="53"/>
      <c r="N43" s="53"/>
      <c r="O43" s="53"/>
      <c r="P43" s="53"/>
      <c r="Q43" s="53"/>
      <c r="R43" s="53"/>
      <c r="T43" s="55"/>
      <c r="U43" s="4"/>
      <c r="V43" s="10"/>
      <c r="W43" s="11"/>
      <c r="X43" s="4"/>
    </row>
    <row r="44" spans="1:24" ht="15.75" thickBot="1">
      <c r="A44" s="26"/>
      <c r="B44" s="26"/>
      <c r="C44" s="59"/>
      <c r="D44" s="59"/>
      <c r="E44" s="59"/>
      <c r="F44" s="59"/>
      <c r="G44" s="59"/>
      <c r="H44" s="60" t="s">
        <v>45</v>
      </c>
      <c r="I44" s="53"/>
      <c r="J44" s="53"/>
      <c r="K44" s="45"/>
      <c r="L44" s="53"/>
      <c r="M44" s="45"/>
      <c r="N44" s="53"/>
      <c r="O44" s="53"/>
      <c r="P44" s="53"/>
      <c r="Q44" s="53"/>
      <c r="R44" s="53"/>
      <c r="T44" s="55"/>
      <c r="U44" s="4"/>
      <c r="V44" s="8"/>
      <c r="W44" s="11"/>
      <c r="X44" s="4"/>
    </row>
    <row r="45" spans="1:24" ht="15.75" thickBot="1">
      <c r="A45" s="26">
        <v>15</v>
      </c>
      <c r="B45" s="26" t="s">
        <v>46</v>
      </c>
      <c r="C45" s="59">
        <v>1</v>
      </c>
      <c r="D45" s="59">
        <v>10000</v>
      </c>
      <c r="E45" s="59">
        <v>1</v>
      </c>
      <c r="F45" s="59">
        <f>+D45*3</f>
        <v>30000</v>
      </c>
      <c r="G45" s="59"/>
      <c r="H45" s="14" t="s">
        <v>47</v>
      </c>
      <c r="I45" s="53"/>
      <c r="J45" s="53"/>
      <c r="K45" s="53"/>
      <c r="L45" s="7"/>
      <c r="M45" s="53"/>
      <c r="N45" s="53"/>
      <c r="O45" s="53"/>
      <c r="P45" s="53"/>
      <c r="Q45" s="53"/>
      <c r="R45" s="53"/>
      <c r="T45" s="55"/>
      <c r="U45" s="4"/>
      <c r="V45" s="10"/>
      <c r="W45" s="11"/>
      <c r="X45" s="4"/>
    </row>
    <row r="46" spans="1:24" ht="15.75" thickBot="1">
      <c r="A46" s="26">
        <v>16</v>
      </c>
      <c r="B46" s="26" t="s">
        <v>48</v>
      </c>
      <c r="C46" s="59">
        <v>1</v>
      </c>
      <c r="D46" s="59">
        <v>10000</v>
      </c>
      <c r="E46" s="59">
        <v>1</v>
      </c>
      <c r="F46" s="59">
        <f>+D46*3</f>
        <v>30000</v>
      </c>
      <c r="G46" s="59"/>
      <c r="H46" s="14" t="s">
        <v>49</v>
      </c>
      <c r="I46" s="53"/>
      <c r="J46" s="53"/>
      <c r="K46" s="53"/>
      <c r="L46" s="7"/>
      <c r="M46" s="53"/>
      <c r="N46" s="53"/>
      <c r="O46" s="53"/>
      <c r="P46" s="53"/>
      <c r="Q46" s="53"/>
      <c r="R46" s="53"/>
      <c r="T46" s="55"/>
      <c r="U46" s="4"/>
      <c r="V46" s="10"/>
      <c r="W46" s="11"/>
      <c r="X46" s="4"/>
    </row>
    <row r="47" spans="1:24" ht="15.75" thickBot="1">
      <c r="A47" s="26">
        <v>17</v>
      </c>
      <c r="B47" s="26" t="s">
        <v>50</v>
      </c>
      <c r="C47" s="59">
        <v>1</v>
      </c>
      <c r="D47" s="59">
        <v>50000</v>
      </c>
      <c r="E47" s="59">
        <v>1</v>
      </c>
      <c r="F47" s="59">
        <f>+D47*3</f>
        <v>150000</v>
      </c>
      <c r="G47" s="59"/>
      <c r="H47" s="14" t="s">
        <v>51</v>
      </c>
      <c r="I47" s="53"/>
      <c r="J47" s="53"/>
      <c r="K47" s="53"/>
      <c r="L47" s="17"/>
      <c r="M47" s="53"/>
      <c r="N47" s="53"/>
      <c r="O47" s="53"/>
      <c r="P47" s="53"/>
      <c r="Q47" s="53"/>
      <c r="R47" s="53"/>
      <c r="T47" s="55"/>
      <c r="U47" s="4"/>
      <c r="V47" s="10"/>
      <c r="W47" s="11"/>
      <c r="X47" s="4"/>
    </row>
    <row r="48" spans="1:24" ht="15.75" thickBot="1">
      <c r="A48" s="26"/>
      <c r="B48" s="26"/>
      <c r="C48" s="13"/>
      <c r="D48" s="45"/>
      <c r="E48" s="45"/>
      <c r="F48" s="45"/>
      <c r="G48" s="45"/>
      <c r="H48" s="51"/>
      <c r="I48" s="47"/>
      <c r="J48" s="47"/>
      <c r="K48" s="47"/>
      <c r="L48" s="47"/>
      <c r="M48" s="47"/>
      <c r="N48" s="47"/>
      <c r="O48" s="47"/>
      <c r="P48" s="47"/>
      <c r="Q48" s="47"/>
      <c r="R48" s="47"/>
      <c r="T48" s="4"/>
      <c r="U48" s="4"/>
      <c r="V48" s="4"/>
      <c r="W48" s="4"/>
      <c r="X48" s="4"/>
    </row>
    <row r="49" spans="1:24" ht="15.75" thickBot="1">
      <c r="A49" s="26"/>
      <c r="B49" s="26"/>
      <c r="C49" s="13"/>
      <c r="D49" s="61"/>
      <c r="E49" s="61"/>
      <c r="F49" s="61"/>
      <c r="G49" s="61"/>
      <c r="H49" s="61" t="s">
        <v>35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T49" s="4"/>
      <c r="U49" s="4"/>
      <c r="V49" s="11"/>
      <c r="W49" s="11"/>
      <c r="X49" s="4"/>
    </row>
    <row r="50" spans="1:24" ht="15.75" thickBot="1">
      <c r="A50" s="26"/>
      <c r="B50" s="26"/>
      <c r="C50" s="13"/>
      <c r="D50" s="45"/>
      <c r="E50" s="45"/>
      <c r="F50" s="45"/>
      <c r="G50" s="45"/>
      <c r="H50" s="57" t="s">
        <v>52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T50" s="4"/>
      <c r="U50" s="8"/>
      <c r="V50" s="8"/>
      <c r="W50" s="8"/>
      <c r="X50" s="8"/>
    </row>
    <row r="51" spans="1:24" ht="15.75" thickBot="1">
      <c r="A51" s="105" t="s">
        <v>53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7"/>
      <c r="T51" s="4"/>
      <c r="U51" s="4"/>
      <c r="V51" s="4"/>
      <c r="W51" s="4"/>
      <c r="X51" s="8"/>
    </row>
    <row r="52" spans="20:24" ht="15.75" thickBot="1">
      <c r="T52" s="4"/>
      <c r="U52" s="4"/>
      <c r="V52" s="4"/>
      <c r="W52" s="4"/>
      <c r="X52" s="4"/>
    </row>
    <row r="53" spans="1:14" ht="15" customHeight="1">
      <c r="A53" s="108" t="s">
        <v>54</v>
      </c>
      <c r="B53" s="63" t="s">
        <v>16</v>
      </c>
      <c r="C53" s="111" t="s">
        <v>55</v>
      </c>
      <c r="D53" s="112"/>
      <c r="J53" s="64"/>
      <c r="L53" s="65"/>
      <c r="N53" s="65"/>
    </row>
    <row r="54" spans="1:10" ht="15">
      <c r="A54" s="109"/>
      <c r="B54" s="66" t="s">
        <v>23</v>
      </c>
      <c r="C54" s="101" t="s">
        <v>56</v>
      </c>
      <c r="D54" s="102"/>
      <c r="J54" s="64"/>
    </row>
    <row r="55" spans="1:4" ht="15">
      <c r="A55" s="109"/>
      <c r="B55" s="66" t="s">
        <v>26</v>
      </c>
      <c r="C55" s="101" t="s">
        <v>57</v>
      </c>
      <c r="D55" s="102"/>
    </row>
    <row r="56" spans="1:4" ht="15">
      <c r="A56" s="109"/>
      <c r="B56" s="66" t="s">
        <v>58</v>
      </c>
      <c r="C56" s="101" t="s">
        <v>59</v>
      </c>
      <c r="D56" s="102"/>
    </row>
    <row r="57" spans="1:4" ht="15">
      <c r="A57" s="109"/>
      <c r="B57" s="66" t="s">
        <v>30</v>
      </c>
      <c r="C57" s="101" t="s">
        <v>31</v>
      </c>
      <c r="D57" s="102"/>
    </row>
    <row r="58" spans="1:4" ht="15">
      <c r="A58" s="109"/>
      <c r="B58" s="66" t="s">
        <v>39</v>
      </c>
      <c r="C58" s="101" t="s">
        <v>40</v>
      </c>
      <c r="D58" s="102"/>
    </row>
    <row r="59" spans="1:4" ht="15">
      <c r="A59" s="109"/>
      <c r="B59" s="66" t="s">
        <v>41</v>
      </c>
      <c r="C59" s="101" t="s">
        <v>42</v>
      </c>
      <c r="D59" s="102"/>
    </row>
    <row r="60" spans="1:4" ht="15">
      <c r="A60" s="109"/>
      <c r="B60" s="66" t="s">
        <v>43</v>
      </c>
      <c r="C60" s="101" t="s">
        <v>44</v>
      </c>
      <c r="D60" s="102"/>
    </row>
    <row r="61" spans="1:4" ht="15">
      <c r="A61" s="109"/>
      <c r="B61" s="66" t="s">
        <v>46</v>
      </c>
      <c r="C61" s="101" t="s">
        <v>60</v>
      </c>
      <c r="D61" s="102"/>
    </row>
    <row r="62" spans="1:4" ht="15">
      <c r="A62" s="109"/>
      <c r="B62" s="67" t="s">
        <v>48</v>
      </c>
      <c r="C62" s="68" t="s">
        <v>49</v>
      </c>
      <c r="D62" s="69"/>
    </row>
    <row r="63" spans="1:4" ht="15.75" thickBot="1">
      <c r="A63" s="110"/>
      <c r="B63" s="70" t="s">
        <v>50</v>
      </c>
      <c r="C63" s="103" t="s">
        <v>51</v>
      </c>
      <c r="D63" s="104"/>
    </row>
  </sheetData>
  <sheetProtection/>
  <mergeCells count="80">
    <mergeCell ref="C61:D61"/>
    <mergeCell ref="C63:D63"/>
    <mergeCell ref="A51:R51"/>
    <mergeCell ref="A53:A63"/>
    <mergeCell ref="C53:D53"/>
    <mergeCell ref="C54:D54"/>
    <mergeCell ref="C55:D55"/>
    <mergeCell ref="C56:D56"/>
    <mergeCell ref="C57:D57"/>
    <mergeCell ref="C58:D58"/>
    <mergeCell ref="C59:D59"/>
    <mergeCell ref="C60:D60"/>
    <mergeCell ref="G21:G24"/>
    <mergeCell ref="A25:A27"/>
    <mergeCell ref="B25:B27"/>
    <mergeCell ref="C25:C27"/>
    <mergeCell ref="D25:D27"/>
    <mergeCell ref="E25:E27"/>
    <mergeCell ref="F25:F27"/>
    <mergeCell ref="G25:G27"/>
    <mergeCell ref="A21:A24"/>
    <mergeCell ref="B21:B24"/>
    <mergeCell ref="C21:C24"/>
    <mergeCell ref="D21:D24"/>
    <mergeCell ref="E21:E24"/>
    <mergeCell ref="F21:F24"/>
    <mergeCell ref="G13:G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G5:G8"/>
    <mergeCell ref="A9:A12"/>
    <mergeCell ref="B9:B12"/>
    <mergeCell ref="C9:C12"/>
    <mergeCell ref="D9:D12"/>
    <mergeCell ref="E9:E12"/>
    <mergeCell ref="F9:F12"/>
    <mergeCell ref="G9:G12"/>
    <mergeCell ref="A5:A8"/>
    <mergeCell ref="B5:B8"/>
    <mergeCell ref="C5:C8"/>
    <mergeCell ref="D5:D8"/>
    <mergeCell ref="E5:E8"/>
    <mergeCell ref="F5:F8"/>
    <mergeCell ref="A3:A4"/>
    <mergeCell ref="M3:M4"/>
    <mergeCell ref="N3:N4"/>
    <mergeCell ref="O3:O4"/>
    <mergeCell ref="P3:P4"/>
    <mergeCell ref="Q3:Q4"/>
    <mergeCell ref="H3:H4"/>
    <mergeCell ref="I3:I4"/>
    <mergeCell ref="J3:J4"/>
    <mergeCell ref="K3:K4"/>
    <mergeCell ref="A1:R1"/>
    <mergeCell ref="C2:D2"/>
    <mergeCell ref="E2:F2"/>
    <mergeCell ref="I2:J2"/>
    <mergeCell ref="K2:L2"/>
    <mergeCell ref="M2:N2"/>
    <mergeCell ref="O2:P2"/>
    <mergeCell ref="Q2:R2"/>
    <mergeCell ref="B3:B4"/>
    <mergeCell ref="C3:C4"/>
    <mergeCell ref="D3:D4"/>
    <mergeCell ref="E3:E4"/>
    <mergeCell ref="R3:R4"/>
    <mergeCell ref="G3:G4"/>
    <mergeCell ref="F3:F4"/>
    <mergeCell ref="L3:L4"/>
  </mergeCells>
  <printOptions/>
  <pageMargins left="0.7" right="0.7" top="0.75" bottom="0.75" header="0.3" footer="0.3"/>
  <pageSetup fitToHeight="1" fitToWidth="1" horizontalDpi="600" verticalDpi="600" orientation="landscape" paperSize="17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Kelso, John S.</dc:creator>
  <cp:keywords/>
  <dc:description/>
  <cp:lastModifiedBy>Reid, Charmyne</cp:lastModifiedBy>
  <dcterms:created xsi:type="dcterms:W3CDTF">2017-10-12T12:51:53Z</dcterms:created>
  <dcterms:modified xsi:type="dcterms:W3CDTF">2017-12-05T01:45:20Z</dcterms:modified>
  <cp:category/>
  <cp:version/>
  <cp:contentType/>
  <cp:contentStatus/>
</cp:coreProperties>
</file>